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1840" windowHeight="10290"/>
  </bookViews>
  <sheets>
    <sheet name="2018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G5" i="2" l="1"/>
  <c r="H23" i="2" l="1"/>
  <c r="G23" i="2"/>
  <c r="H21" i="2"/>
  <c r="G21" i="2"/>
  <c r="H19" i="2"/>
  <c r="G19" i="2"/>
  <c r="H18" i="2"/>
  <c r="G18" i="2"/>
  <c r="H17" i="2"/>
  <c r="G17" i="2"/>
  <c r="F16" i="2"/>
  <c r="E16" i="2"/>
  <c r="H15" i="2"/>
  <c r="G15" i="2"/>
  <c r="H14" i="2"/>
  <c r="G14" i="2"/>
  <c r="H13" i="2"/>
  <c r="G13" i="2"/>
  <c r="H12" i="2"/>
  <c r="G12" i="2"/>
  <c r="F11" i="2"/>
  <c r="E11" i="2"/>
  <c r="H9" i="2"/>
  <c r="G9" i="2"/>
  <c r="H8" i="2"/>
  <c r="G8" i="2"/>
  <c r="H7" i="2"/>
  <c r="G7" i="2"/>
  <c r="H6" i="2"/>
  <c r="G6" i="2"/>
  <c r="F5" i="2"/>
  <c r="E5" i="2"/>
  <c r="E20" i="2" l="1"/>
  <c r="G20" i="2" s="1"/>
  <c r="G22" i="2" s="1"/>
  <c r="H16" i="2"/>
  <c r="H11" i="2"/>
  <c r="E10" i="2"/>
  <c r="H5" i="2"/>
  <c r="F20" i="2"/>
  <c r="F22" i="2" s="1"/>
  <c r="F10" i="2"/>
  <c r="G11" i="2"/>
  <c r="G16" i="2"/>
  <c r="E22" i="2" l="1"/>
  <c r="E24" i="2"/>
  <c r="H20" i="2"/>
  <c r="F24" i="2"/>
  <c r="H22" i="2"/>
  <c r="H10" i="2"/>
  <c r="G10" i="2"/>
  <c r="H24" i="2"/>
  <c r="G24" i="2"/>
</calcChain>
</file>

<file path=xl/sharedStrings.xml><?xml version="1.0" encoding="utf-8"?>
<sst xmlns="http://schemas.openxmlformats.org/spreadsheetml/2006/main" count="53" uniqueCount="39">
  <si>
    <t>МП «Калининградтеплосеть»</t>
  </si>
  <si>
    <t>№ п/п</t>
  </si>
  <si>
    <t>Виды продукции</t>
  </si>
  <si>
    <t>Абсолютное откл.</t>
  </si>
  <si>
    <t>Выработка тепловой энергии собственными источниками</t>
  </si>
  <si>
    <t>тыс. Гкал</t>
  </si>
  <si>
    <t>1.1.</t>
  </si>
  <si>
    <t>Котельные на газе</t>
  </si>
  <si>
    <t>1.2.</t>
  </si>
  <si>
    <t>Котельные на мазуте</t>
  </si>
  <si>
    <t>1.3.</t>
  </si>
  <si>
    <t>Котельные на дизтопливе</t>
  </si>
  <si>
    <t>1.4.</t>
  </si>
  <si>
    <t>Угольные котельные</t>
  </si>
  <si>
    <t>3.1.</t>
  </si>
  <si>
    <t>3.2.</t>
  </si>
  <si>
    <t>3.3.</t>
  </si>
  <si>
    <t>3.4.</t>
  </si>
  <si>
    <t>4.1.</t>
  </si>
  <si>
    <t>ТЭЦ-2</t>
  </si>
  <si>
    <t>4.3.</t>
  </si>
  <si>
    <t>4.4.</t>
  </si>
  <si>
    <t>Потери тепловой энергии в сетях</t>
  </si>
  <si>
    <t>6.1.</t>
  </si>
  <si>
    <t xml:space="preserve">        то же % к отпуску в сеть</t>
  </si>
  <si>
    <t>%</t>
  </si>
  <si>
    <t>Расход тепловой энергии на  хозяйственные нужды предприятия</t>
  </si>
  <si>
    <t>Полезный отпуск тепловой энергии</t>
  </si>
  <si>
    <t>Относит. откл., %</t>
  </si>
  <si>
    <t>ООО "ТПК "Балтптицепром"</t>
  </si>
  <si>
    <t>ОАО "КГК"</t>
  </si>
  <si>
    <t>Ед. изм.</t>
  </si>
  <si>
    <t>Полезный отпуск в сеть от собственных теплоисточников</t>
  </si>
  <si>
    <t>Покупная тепловая энергия</t>
  </si>
  <si>
    <t>Полезный отпуск тепловой энергии в сеть</t>
  </si>
  <si>
    <t>Показатели производственной деятельности за 2018 год</t>
  </si>
  <si>
    <t>2018г. План</t>
  </si>
  <si>
    <t xml:space="preserve"> 2018 г. Факт</t>
  </si>
  <si>
    <t>Расход тепловой энергии на собственные нужды котельных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</si>
</sst>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"/>
  <sheetViews>
    <sheetView tabSelected="1" workbookViewId="0">
      <selection activeCell="C11" sqref="C11"/>
    </sheetView>
  </sheetViews>
  <sheetFormatPr defaultRowHeight="15" x14ac:dyDescent="0.25"/>
  <cols>
    <col min="1" max="1" width="5.140625" customWidth="1"/>
    <col min="2" max="2" width="6.140625" customWidth="1"/>
    <col min="3" max="3" width="29.42578125" customWidth="1"/>
    <col min="4" max="4" width="9.85546875" customWidth="1"/>
    <col min="6" max="6" width="9.42578125" bestFit="1" customWidth="1"/>
    <col min="7" max="7" width="11.140625" customWidth="1"/>
  </cols>
  <sheetData>
    <row r="1" spans="2:8" ht="18.75" x14ac:dyDescent="0.25">
      <c r="B1" s="25" t="s">
        <v>35</v>
      </c>
      <c r="C1" s="25"/>
      <c r="D1" s="25"/>
      <c r="E1" s="25"/>
      <c r="F1" s="25"/>
      <c r="G1" s="25"/>
      <c r="H1" s="25"/>
    </row>
    <row r="2" spans="2:8" ht="19.5" thickBot="1" x14ac:dyDescent="0.3">
      <c r="B2" s="26" t="s">
        <v>0</v>
      </c>
      <c r="C2" s="26"/>
      <c r="D2" s="26"/>
      <c r="E2" s="26"/>
      <c r="F2" s="26"/>
      <c r="G2" s="26"/>
      <c r="H2" s="26"/>
    </row>
    <row r="3" spans="2:8" ht="15.75" thickBot="1" x14ac:dyDescent="0.3">
      <c r="B3" s="27" t="s">
        <v>1</v>
      </c>
      <c r="C3" s="27" t="s">
        <v>2</v>
      </c>
      <c r="D3" s="29" t="s">
        <v>31</v>
      </c>
      <c r="E3" s="27" t="s">
        <v>36</v>
      </c>
      <c r="F3" s="27" t="s">
        <v>37</v>
      </c>
      <c r="G3" s="31" t="s">
        <v>3</v>
      </c>
      <c r="H3" s="24" t="s">
        <v>28</v>
      </c>
    </row>
    <row r="4" spans="2:8" ht="15.75" thickBot="1" x14ac:dyDescent="0.3">
      <c r="B4" s="28"/>
      <c r="C4" s="28"/>
      <c r="D4" s="30"/>
      <c r="E4" s="28"/>
      <c r="F4" s="28"/>
      <c r="G4" s="32"/>
      <c r="H4" s="24"/>
    </row>
    <row r="5" spans="2:8" ht="26.25" thickBot="1" x14ac:dyDescent="0.3">
      <c r="B5" s="23">
        <v>1</v>
      </c>
      <c r="C5" s="2" t="s">
        <v>4</v>
      </c>
      <c r="D5" s="1" t="s">
        <v>5</v>
      </c>
      <c r="E5" s="11">
        <f>E6+E7+E8+E9</f>
        <v>1189.2179999999998</v>
      </c>
      <c r="F5" s="11">
        <f>F6+F7+F8+F9</f>
        <v>1298.4943199999998</v>
      </c>
      <c r="G5" s="16">
        <f>F5-E5</f>
        <v>109.27631999999994</v>
      </c>
      <c r="H5" s="22">
        <f>ROUND((F5*100/E5-100),0)</f>
        <v>9</v>
      </c>
    </row>
    <row r="6" spans="2:8" ht="15.75" thickBot="1" x14ac:dyDescent="0.3">
      <c r="B6" s="3" t="s">
        <v>6</v>
      </c>
      <c r="C6" s="4" t="s">
        <v>7</v>
      </c>
      <c r="D6" s="5" t="s">
        <v>5</v>
      </c>
      <c r="E6" s="12">
        <v>1103.7529999999999</v>
      </c>
      <c r="F6" s="6">
        <v>1210.1230599999999</v>
      </c>
      <c r="G6" s="17">
        <f t="shared" ref="G6:G24" si="0">F6-E6</f>
        <v>106.37005999999997</v>
      </c>
      <c r="H6" s="19">
        <f t="shared" ref="H6:H24" si="1">ROUND((F6*100/E6-100),0)</f>
        <v>10</v>
      </c>
    </row>
    <row r="7" spans="2:8" ht="15.75" thickBot="1" x14ac:dyDescent="0.3">
      <c r="B7" s="3" t="s">
        <v>8</v>
      </c>
      <c r="C7" s="4" t="s">
        <v>9</v>
      </c>
      <c r="D7" s="5" t="s">
        <v>5</v>
      </c>
      <c r="E7" s="7">
        <v>24.204999999999998</v>
      </c>
      <c r="F7" s="7">
        <v>26.40653</v>
      </c>
      <c r="G7" s="17">
        <f t="shared" si="0"/>
        <v>2.2015300000000018</v>
      </c>
      <c r="H7" s="19">
        <f t="shared" si="1"/>
        <v>9</v>
      </c>
    </row>
    <row r="8" spans="2:8" ht="15.75" thickBot="1" x14ac:dyDescent="0.3">
      <c r="B8" s="3" t="s">
        <v>10</v>
      </c>
      <c r="C8" s="4" t="s">
        <v>11</v>
      </c>
      <c r="D8" s="5" t="s">
        <v>5</v>
      </c>
      <c r="E8" s="7">
        <v>0.76600000000000001</v>
      </c>
      <c r="F8" s="7">
        <v>1.06762</v>
      </c>
      <c r="G8" s="17">
        <f t="shared" si="0"/>
        <v>0.30162</v>
      </c>
      <c r="H8" s="19">
        <f t="shared" si="1"/>
        <v>39</v>
      </c>
    </row>
    <row r="9" spans="2:8" ht="15.75" thickBot="1" x14ac:dyDescent="0.3">
      <c r="B9" s="3" t="s">
        <v>12</v>
      </c>
      <c r="C9" s="4" t="s">
        <v>13</v>
      </c>
      <c r="D9" s="5" t="s">
        <v>5</v>
      </c>
      <c r="E9" s="7">
        <v>60.494</v>
      </c>
      <c r="F9" s="7">
        <v>60.897109999999998</v>
      </c>
      <c r="G9" s="17">
        <f t="shared" si="0"/>
        <v>0.40310999999999808</v>
      </c>
      <c r="H9" s="19">
        <f t="shared" si="1"/>
        <v>1</v>
      </c>
    </row>
    <row r="10" spans="2:8" ht="26.25" thickBot="1" x14ac:dyDescent="0.3">
      <c r="B10" s="23">
        <v>2</v>
      </c>
      <c r="C10" s="2" t="s">
        <v>38</v>
      </c>
      <c r="D10" s="1"/>
      <c r="E10" s="10">
        <f>E5-E11</f>
        <v>17.823999999999842</v>
      </c>
      <c r="F10" s="10">
        <f>F5-F11</f>
        <v>19.530011999999715</v>
      </c>
      <c r="G10" s="17">
        <f t="shared" si="0"/>
        <v>1.7060119999998733</v>
      </c>
      <c r="H10" s="19">
        <f t="shared" si="1"/>
        <v>10</v>
      </c>
    </row>
    <row r="11" spans="2:8" ht="26.25" thickBot="1" x14ac:dyDescent="0.3">
      <c r="B11" s="23">
        <v>3</v>
      </c>
      <c r="C11" s="2" t="s">
        <v>32</v>
      </c>
      <c r="D11" s="1" t="s">
        <v>5</v>
      </c>
      <c r="E11" s="11">
        <f>E12+E13+E14+E15</f>
        <v>1171.394</v>
      </c>
      <c r="F11" s="11">
        <f>F12+F13+F14+F15</f>
        <v>1278.9643080000001</v>
      </c>
      <c r="G11" s="16">
        <f t="shared" si="0"/>
        <v>107.57030800000007</v>
      </c>
      <c r="H11" s="21">
        <f t="shared" si="1"/>
        <v>9</v>
      </c>
    </row>
    <row r="12" spans="2:8" ht="15.75" thickBot="1" x14ac:dyDescent="0.3">
      <c r="B12" s="3" t="s">
        <v>14</v>
      </c>
      <c r="C12" s="4" t="s">
        <v>7</v>
      </c>
      <c r="D12" s="5"/>
      <c r="E12" s="12">
        <v>1089.2929999999999</v>
      </c>
      <c r="F12" s="6">
        <v>1193.590052</v>
      </c>
      <c r="G12" s="17">
        <f t="shared" si="0"/>
        <v>104.29705200000012</v>
      </c>
      <c r="H12" s="19">
        <f t="shared" si="1"/>
        <v>10</v>
      </c>
    </row>
    <row r="13" spans="2:8" ht="15.75" thickBot="1" x14ac:dyDescent="0.3">
      <c r="B13" s="3" t="s">
        <v>15</v>
      </c>
      <c r="C13" s="4" t="s">
        <v>9</v>
      </c>
      <c r="D13" s="5"/>
      <c r="E13" s="12">
        <v>22.818999999999999</v>
      </c>
      <c r="F13" s="7">
        <v>25.389099999999999</v>
      </c>
      <c r="G13" s="20">
        <f t="shared" si="0"/>
        <v>2.5701000000000001</v>
      </c>
      <c r="H13" s="19">
        <f t="shared" si="1"/>
        <v>11</v>
      </c>
    </row>
    <row r="14" spans="2:8" ht="15.75" thickBot="1" x14ac:dyDescent="0.3">
      <c r="B14" s="3" t="s">
        <v>16</v>
      </c>
      <c r="C14" s="4" t="s">
        <v>11</v>
      </c>
      <c r="D14" s="5"/>
      <c r="E14" s="12">
        <v>0.75700000000000001</v>
      </c>
      <c r="F14" s="7">
        <v>1.0540529999999999</v>
      </c>
      <c r="G14" s="20">
        <f t="shared" si="0"/>
        <v>0.2970529999999999</v>
      </c>
      <c r="H14" s="19">
        <f t="shared" si="1"/>
        <v>39</v>
      </c>
    </row>
    <row r="15" spans="2:8" ht="15.75" thickBot="1" x14ac:dyDescent="0.3">
      <c r="B15" s="3" t="s">
        <v>17</v>
      </c>
      <c r="C15" s="4" t="s">
        <v>13</v>
      </c>
      <c r="D15" s="5"/>
      <c r="E15" s="12">
        <v>58.524999999999999</v>
      </c>
      <c r="F15" s="7">
        <v>58.931103</v>
      </c>
      <c r="G15" s="20">
        <f t="shared" si="0"/>
        <v>0.40610300000000166</v>
      </c>
      <c r="H15" s="19">
        <f t="shared" si="1"/>
        <v>1</v>
      </c>
    </row>
    <row r="16" spans="2:8" ht="15.75" thickBot="1" x14ac:dyDescent="0.3">
      <c r="B16" s="23">
        <v>4</v>
      </c>
      <c r="C16" s="2" t="s">
        <v>33</v>
      </c>
      <c r="D16" s="1" t="s">
        <v>5</v>
      </c>
      <c r="E16" s="13">
        <f>E17+E18+E19</f>
        <v>759.93900000000008</v>
      </c>
      <c r="F16" s="13">
        <f>F17+F18+F19</f>
        <v>726.48514</v>
      </c>
      <c r="G16" s="16">
        <f t="shared" si="0"/>
        <v>-33.453860000000077</v>
      </c>
      <c r="H16" s="21">
        <f t="shared" si="1"/>
        <v>-4</v>
      </c>
    </row>
    <row r="17" spans="2:8" ht="15.75" thickBot="1" x14ac:dyDescent="0.3">
      <c r="B17" s="3" t="s">
        <v>18</v>
      </c>
      <c r="C17" s="4" t="s">
        <v>19</v>
      </c>
      <c r="D17" s="5"/>
      <c r="E17" s="14">
        <v>293.87099999999998</v>
      </c>
      <c r="F17" s="7">
        <v>282.53190999999998</v>
      </c>
      <c r="G17" s="20">
        <f t="shared" si="0"/>
        <v>-11.339089999999999</v>
      </c>
      <c r="H17" s="19">
        <f t="shared" si="1"/>
        <v>-4</v>
      </c>
    </row>
    <row r="18" spans="2:8" ht="15.75" thickBot="1" x14ac:dyDescent="0.3">
      <c r="B18" s="3" t="s">
        <v>20</v>
      </c>
      <c r="C18" s="4" t="s">
        <v>30</v>
      </c>
      <c r="D18" s="5"/>
      <c r="E18" s="14">
        <v>430.03199999999998</v>
      </c>
      <c r="F18" s="7">
        <v>409.58499999999998</v>
      </c>
      <c r="G18" s="20">
        <f t="shared" si="0"/>
        <v>-20.447000000000003</v>
      </c>
      <c r="H18" s="19">
        <f t="shared" si="1"/>
        <v>-5</v>
      </c>
    </row>
    <row r="19" spans="2:8" ht="15.75" thickBot="1" x14ac:dyDescent="0.3">
      <c r="B19" s="3" t="s">
        <v>21</v>
      </c>
      <c r="C19" s="4" t="s">
        <v>29</v>
      </c>
      <c r="D19" s="5"/>
      <c r="E19" s="14">
        <v>36.036000000000001</v>
      </c>
      <c r="F19" s="7">
        <v>34.368229999999997</v>
      </c>
      <c r="G19" s="20">
        <f t="shared" si="0"/>
        <v>-1.6677700000000044</v>
      </c>
      <c r="H19" s="19">
        <f t="shared" si="1"/>
        <v>-5</v>
      </c>
    </row>
    <row r="20" spans="2:8" ht="26.25" thickBot="1" x14ac:dyDescent="0.3">
      <c r="B20" s="23">
        <v>5</v>
      </c>
      <c r="C20" s="2" t="s">
        <v>34</v>
      </c>
      <c r="D20" s="1" t="s">
        <v>5</v>
      </c>
      <c r="E20" s="13">
        <f>E11+E16</f>
        <v>1931.3330000000001</v>
      </c>
      <c r="F20" s="13">
        <f>F11+F16</f>
        <v>2005.4494480000001</v>
      </c>
      <c r="G20" s="16">
        <f t="shared" si="0"/>
        <v>74.116447999999991</v>
      </c>
      <c r="H20" s="21">
        <f t="shared" si="1"/>
        <v>4</v>
      </c>
    </row>
    <row r="21" spans="2:8" ht="15.75" thickBot="1" x14ac:dyDescent="0.3">
      <c r="B21" s="23">
        <v>6</v>
      </c>
      <c r="C21" s="2" t="s">
        <v>22</v>
      </c>
      <c r="D21" s="1" t="s">
        <v>5</v>
      </c>
      <c r="E21" s="15">
        <v>271.90199999999999</v>
      </c>
      <c r="F21" s="8">
        <v>354.43355000000003</v>
      </c>
      <c r="G21" s="17">
        <f t="shared" si="0"/>
        <v>82.531550000000038</v>
      </c>
      <c r="H21" s="19">
        <f t="shared" si="1"/>
        <v>30</v>
      </c>
    </row>
    <row r="22" spans="2:8" ht="15.75" thickBot="1" x14ac:dyDescent="0.3">
      <c r="B22" s="3" t="s">
        <v>23</v>
      </c>
      <c r="C22" s="4" t="s">
        <v>24</v>
      </c>
      <c r="D22" s="5" t="s">
        <v>25</v>
      </c>
      <c r="E22" s="14">
        <f>E21*100/E20</f>
        <v>14.07846290618966</v>
      </c>
      <c r="F22" s="14">
        <f t="shared" ref="F22:G22" si="2">F21*100/F20</f>
        <v>17.673522030359351</v>
      </c>
      <c r="G22" s="18">
        <f t="shared" si="2"/>
        <v>111.35389272837259</v>
      </c>
      <c r="H22" s="19">
        <f t="shared" si="1"/>
        <v>26</v>
      </c>
    </row>
    <row r="23" spans="2:8" ht="39" thickBot="1" x14ac:dyDescent="0.3">
      <c r="B23" s="23">
        <v>7</v>
      </c>
      <c r="C23" s="2" t="s">
        <v>26</v>
      </c>
      <c r="D23" s="1" t="s">
        <v>5</v>
      </c>
      <c r="E23" s="15">
        <v>1.202</v>
      </c>
      <c r="F23" s="8">
        <v>1.1576</v>
      </c>
      <c r="G23" s="17">
        <f t="shared" si="0"/>
        <v>-4.4399999999999995E-2</v>
      </c>
      <c r="H23" s="19">
        <f t="shared" si="1"/>
        <v>-4</v>
      </c>
    </row>
    <row r="24" spans="2:8" ht="26.25" thickBot="1" x14ac:dyDescent="0.3">
      <c r="B24" s="23">
        <v>8</v>
      </c>
      <c r="C24" s="2" t="s">
        <v>27</v>
      </c>
      <c r="D24" s="1" t="s">
        <v>5</v>
      </c>
      <c r="E24" s="13">
        <f>E20-E21-E23</f>
        <v>1658.229</v>
      </c>
      <c r="F24" s="13">
        <f>F20-F21-F23</f>
        <v>1649.8582980000001</v>
      </c>
      <c r="G24" s="16">
        <f t="shared" si="0"/>
        <v>-8.3707019999999375</v>
      </c>
      <c r="H24" s="21">
        <f t="shared" si="1"/>
        <v>-1</v>
      </c>
    </row>
    <row r="25" spans="2:8" ht="18.75" x14ac:dyDescent="0.25">
      <c r="B25" s="9"/>
    </row>
  </sheetData>
  <mergeCells count="9">
    <mergeCell ref="B1:H1"/>
    <mergeCell ref="B2:H2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Тамара Смирнова</dc:creator>
  <cp:lastModifiedBy>Кирилл Зуб</cp:lastModifiedBy>
  <cp:lastPrinted>2018-08-30T10:53:23Z</cp:lastPrinted>
  <dcterms:created xsi:type="dcterms:W3CDTF">2018-08-30T09:16:58Z</dcterms:created>
  <dcterms:modified xsi:type="dcterms:W3CDTF">2019-02-08T06:32:10Z</dcterms:modified>
</cp:coreProperties>
</file>